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itchen1801.sharepoint.com/Shared Documents/ZZ Michael's Folder/Response Meals/Delivery Forms/"/>
    </mc:Choice>
  </mc:AlternateContent>
  <xr:revisionPtr revIDLastSave="51" documentId="8_{ADBF22DC-F1EF-4FF0-A028-215A715707D7}" xr6:coauthVersionLast="45" xr6:coauthVersionMax="45" xr10:uidLastSave="{1CE6263A-81D1-4E38-B30B-A00068D2A06E}"/>
  <bookViews>
    <workbookView xWindow="-118" yWindow="-118" windowWidth="20307" windowHeight="10918" tabRatio="896" xr2:uid="{00000000-000D-0000-FFFF-FFFF00000000}"/>
  </bookViews>
  <sheets>
    <sheet name="OL Ordering" sheetId="14" r:id="rId1"/>
    <sheet name="Menu Price" sheetId="21" state="hidden" r:id="rId2"/>
  </sheets>
  <definedNames>
    <definedName name="_xlnm.Print_Area" localSheetId="0">'OL Ordering'!$A$1:$O$54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4" l="1"/>
  <c r="B7" i="21"/>
  <c r="B4" i="21"/>
  <c r="B17" i="21"/>
  <c r="B14" i="21"/>
  <c r="B27" i="21"/>
  <c r="B24" i="21"/>
  <c r="B57" i="21"/>
  <c r="B54" i="21"/>
  <c r="B47" i="21"/>
  <c r="B44" i="21"/>
  <c r="B37" i="21"/>
  <c r="B34" i="21"/>
  <c r="B14" i="14" l="1"/>
  <c r="E14" i="14" s="1"/>
  <c r="B20" i="14"/>
  <c r="B22" i="14"/>
  <c r="E22" i="14" s="1"/>
  <c r="B23" i="14"/>
  <c r="B15" i="14"/>
  <c r="E32" i="14"/>
  <c r="E31" i="14"/>
  <c r="E30" i="14"/>
  <c r="E28" i="14"/>
  <c r="E27" i="14"/>
  <c r="E26" i="14"/>
  <c r="E24" i="14"/>
  <c r="E23" i="14"/>
  <c r="E20" i="14"/>
  <c r="E19" i="14"/>
  <c r="E18" i="14"/>
  <c r="E16" i="14"/>
  <c r="E15" i="14"/>
  <c r="B12" i="14"/>
  <c r="E12" i="14" s="1"/>
  <c r="B11" i="14"/>
  <c r="E11" i="14" s="1"/>
  <c r="E10" i="14"/>
  <c r="B32" i="14"/>
  <c r="B28" i="14"/>
  <c r="B24" i="14"/>
  <c r="B16" i="14"/>
  <c r="B48" i="21"/>
  <c r="B45" i="21"/>
  <c r="B58" i="21"/>
  <c r="B55" i="21"/>
  <c r="B38" i="21"/>
  <c r="B35" i="21"/>
  <c r="B28" i="21"/>
  <c r="B25" i="21"/>
  <c r="B18" i="21"/>
  <c r="B15" i="21"/>
  <c r="B8" i="21"/>
  <c r="B30" i="14" l="1"/>
  <c r="B18" i="14"/>
  <c r="B31" i="14"/>
  <c r="A31" i="14" l="1"/>
  <c r="F32" i="14" s="1"/>
  <c r="A27" i="14"/>
  <c r="F28" i="14" s="1"/>
  <c r="A23" i="14"/>
  <c r="F24" i="14" s="1"/>
  <c r="A19" i="14"/>
  <c r="F20" i="14" s="1"/>
  <c r="A15" i="14"/>
  <c r="F16" i="14" s="1"/>
  <c r="B27" i="14"/>
  <c r="B19" i="14"/>
  <c r="A11" i="14"/>
  <c r="F12" i="14" s="1"/>
  <c r="F10" i="14" l="1"/>
  <c r="F31" i="14"/>
  <c r="F30" i="14"/>
  <c r="G30" i="14" s="1"/>
  <c r="F27" i="14"/>
  <c r="F23" i="14"/>
  <c r="F19" i="14"/>
  <c r="F15" i="14"/>
  <c r="F11" i="14"/>
  <c r="B26" i="14"/>
  <c r="F18" i="14"/>
  <c r="G18" i="14" s="1"/>
  <c r="F14" i="14"/>
  <c r="G14" i="14" s="1"/>
  <c r="G10" i="14" l="1"/>
  <c r="F26" i="14"/>
  <c r="G26" i="14" s="1"/>
  <c r="F22" i="14"/>
  <c r="F34" i="14" l="1"/>
  <c r="F35" i="14" s="1"/>
  <c r="G22" i="14"/>
  <c r="F36" i="14" s="1"/>
  <c r="F39" i="14" l="1"/>
</calcChain>
</file>

<file path=xl/sharedStrings.xml><?xml version="1.0" encoding="utf-8"?>
<sst xmlns="http://schemas.openxmlformats.org/spreadsheetml/2006/main" count="140" uniqueCount="103">
  <si>
    <t>QTY</t>
  </si>
  <si>
    <t>FIRST NAME</t>
  </si>
  <si>
    <t>LAST NAME</t>
  </si>
  <si>
    <t>YOUR EMAIL</t>
  </si>
  <si>
    <t>DELIVERY STREET ADDRESS</t>
  </si>
  <si>
    <t>SUITE/ UNIT #</t>
  </si>
  <si>
    <t>CITY STATE &amp; ZIP</t>
  </si>
  <si>
    <t>YOUR PHONE NUMBER</t>
  </si>
  <si>
    <t>________________________</t>
  </si>
  <si>
    <t>CARD #</t>
  </si>
  <si>
    <t>EXP DATE</t>
  </si>
  <si>
    <t>CVC Code</t>
  </si>
  <si>
    <t>FIRST NAME ON CC</t>
  </si>
  <si>
    <t>LAST NAME ON CC</t>
  </si>
  <si>
    <t>MONDAY</t>
  </si>
  <si>
    <t>DAY</t>
  </si>
  <si>
    <t>TUESDAY</t>
  </si>
  <si>
    <t>WEDNESDAY</t>
  </si>
  <si>
    <t>THURSDAY</t>
  </si>
  <si>
    <t>FRIDAY</t>
  </si>
  <si>
    <t>SATURDAY</t>
  </si>
  <si>
    <t>PRICE PER</t>
  </si>
  <si>
    <t>TOTAL</t>
  </si>
  <si>
    <t>TAX</t>
  </si>
  <si>
    <t>MENU SUBTOTAL</t>
  </si>
  <si>
    <t>GRAND TOTAL</t>
  </si>
  <si>
    <t>MENU ITEM</t>
  </si>
  <si>
    <t>CC BILLING CITY</t>
  </si>
  <si>
    <t>CC BILLING ZIP</t>
  </si>
  <si>
    <t>Monday</t>
  </si>
  <si>
    <t>Tuesday</t>
  </si>
  <si>
    <t>Wednesday</t>
  </si>
  <si>
    <t>Thursday</t>
  </si>
  <si>
    <t>Friday</t>
  </si>
  <si>
    <t>Saturday</t>
  </si>
  <si>
    <t>-- click here to select --&gt;</t>
  </si>
  <si>
    <t>day of the week</t>
  </si>
  <si>
    <t>menu item</t>
  </si>
  <si>
    <t>MON</t>
  </si>
  <si>
    <t>TUES</t>
  </si>
  <si>
    <t>WED</t>
  </si>
  <si>
    <t>THURS</t>
  </si>
  <si>
    <t>FRI</t>
  </si>
  <si>
    <t>SAT</t>
  </si>
  <si>
    <t>PACKAGING FEE</t>
  </si>
  <si>
    <t>DELIVERY OPTIONS: (please choose one)</t>
  </si>
  <si>
    <t>9:00 AM - 11:00 AM</t>
  </si>
  <si>
    <t>WILL CALL 1:00 PM - 5:00 PM</t>
  </si>
  <si>
    <t>Please remember that each meal is prepped daily and will be delivered fresh to your doorstep each designated day</t>
  </si>
  <si>
    <t>Or available to will call at our office on each individual day</t>
  </si>
  <si>
    <t>10:00 AM - 12:00 PM</t>
  </si>
  <si>
    <t>Washington State Tax</t>
  </si>
  <si>
    <t>$2.50/day</t>
  </si>
  <si>
    <t>Tax</t>
  </si>
  <si>
    <t>Subtotal</t>
  </si>
  <si>
    <t>Gratuity</t>
  </si>
  <si>
    <t>DRIVER TIPS (optional)</t>
  </si>
  <si>
    <t>EMAIL YOUR ORDER TO: EVENTS@PYRAMIDCATERING.COM</t>
  </si>
  <si>
    <t>Pesto Cod (individual)</t>
  </si>
  <si>
    <t>Pesto Cod (individual) + salad</t>
  </si>
  <si>
    <t>NOTES / THINGS WE SHOULD KNOW:</t>
  </si>
  <si>
    <t>9:30 AM - 11:30 PM</t>
  </si>
  <si>
    <t>INSTRUCTIONS: How to use this form</t>
  </si>
  <si>
    <t>1. Fill out the contact &amp; credit card information at the top of the form</t>
  </si>
  <si>
    <t xml:space="preserve">2. In the middle 'MENU ITEM" column </t>
  </si>
  <si>
    <r>
      <t>click the  "</t>
    </r>
    <r>
      <rPr>
        <b/>
        <sz val="11"/>
        <rFont val="Raleway Light"/>
      </rPr>
      <t>--click here to select --&gt;"</t>
    </r>
  </si>
  <si>
    <t>then click the arrow</t>
  </si>
  <si>
    <t>In the drop down menu choose one of the following</t>
  </si>
  <si>
    <t>Individual meal</t>
  </si>
  <si>
    <t>Individual meal + salad</t>
  </si>
  <si>
    <t>Family Style</t>
  </si>
  <si>
    <t>Family Style + salad</t>
  </si>
  <si>
    <t>3. Enter QTY</t>
  </si>
  <si>
    <t>4. (optional) add gratuity</t>
  </si>
  <si>
    <t>5. choose delivery time</t>
  </si>
  <si>
    <t>6. Leave a note if needed</t>
  </si>
  <si>
    <t>Family Style Salad Bowl</t>
  </si>
  <si>
    <t>Vegetarian (individual)</t>
  </si>
  <si>
    <t>Vegetarian (individual) + salad</t>
  </si>
  <si>
    <t>Vegetarian (family size)</t>
  </si>
  <si>
    <t>Vegetarian (family style)</t>
  </si>
  <si>
    <t>Asparagus Pesto Cod</t>
  </si>
  <si>
    <t>BBQ Chicken w/Mac n Cheese</t>
  </si>
  <si>
    <t>Apple Pork Tenderloin</t>
  </si>
  <si>
    <t>BLT Skillet</t>
  </si>
  <si>
    <t>Frittata Dinner</t>
  </si>
  <si>
    <t>Smothered Chicken</t>
  </si>
  <si>
    <t>Pesto Cod (family size)</t>
  </si>
  <si>
    <t>BBQ Chicken (individual)</t>
  </si>
  <si>
    <t>BBQ Chicken (individual) + salad</t>
  </si>
  <si>
    <t>BBQ Chicken (family style)</t>
  </si>
  <si>
    <t>Pork Tenderloin (individual)</t>
  </si>
  <si>
    <t>Pork Tenderloin (individual) + salad</t>
  </si>
  <si>
    <t>Pork Tenderloin (family style)</t>
  </si>
  <si>
    <t>BLT Skillet (individual)</t>
  </si>
  <si>
    <t>BLT Skillet (individual) + salad</t>
  </si>
  <si>
    <t>BLT Skillet (family style)</t>
  </si>
  <si>
    <t>Frittata  (individual)</t>
  </si>
  <si>
    <t>Frittata  (individual) + salad</t>
  </si>
  <si>
    <t>Frittata  (family style)</t>
  </si>
  <si>
    <t>Smothered Chicken (individual)</t>
  </si>
  <si>
    <t>Smothered Chicken (individual) + salad</t>
  </si>
  <si>
    <t>Smothered Chicken (family style)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</si>
</sst>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d\-mmm\-dd\-yy"/>
  </numFmts>
  <fonts count="29">
    <font>
      <sz val="9"/>
      <name val="Geneva"/>
    </font>
    <font>
      <sz val="9"/>
      <name val="Geneva"/>
    </font>
    <font>
      <u/>
      <sz val="9"/>
      <color indexed="12"/>
      <name val="Geneva"/>
    </font>
    <font>
      <sz val="8"/>
      <name val="Geneva"/>
    </font>
    <font>
      <b/>
      <sz val="9"/>
      <name val="Raleway Light"/>
      <family val="2"/>
    </font>
    <font>
      <sz val="9"/>
      <name val="Raleway Light"/>
      <family val="2"/>
    </font>
    <font>
      <i/>
      <sz val="9"/>
      <name val="Raleway Light"/>
      <family val="2"/>
    </font>
    <font>
      <b/>
      <i/>
      <sz val="9"/>
      <name val="Raleway Light"/>
      <family val="2"/>
    </font>
    <font>
      <i/>
      <sz val="10"/>
      <name val="Raleway Light"/>
      <family val="2"/>
    </font>
    <font>
      <b/>
      <u/>
      <sz val="9"/>
      <name val="Raleway Light"/>
      <family val="2"/>
    </font>
    <font>
      <b/>
      <i/>
      <sz val="10"/>
      <name val="Raleway Light"/>
      <family val="2"/>
    </font>
    <font>
      <b/>
      <sz val="10"/>
      <name val="Raleway Light"/>
      <family val="2"/>
    </font>
    <font>
      <b/>
      <sz val="11"/>
      <name val="Raleway Light"/>
      <family val="2"/>
    </font>
    <font>
      <b/>
      <u/>
      <sz val="10"/>
      <name val="Raleway Light"/>
      <family val="2"/>
    </font>
    <font>
      <u/>
      <sz val="10"/>
      <name val="Raleway Light"/>
      <family val="2"/>
    </font>
    <font>
      <b/>
      <u/>
      <sz val="11"/>
      <name val="Raleway Light"/>
      <family val="2"/>
    </font>
    <font>
      <sz val="8"/>
      <name val="Raleway Light"/>
      <family val="2"/>
    </font>
    <font>
      <i/>
      <sz val="8"/>
      <name val="Raleway Light"/>
      <family val="2"/>
    </font>
    <font>
      <b/>
      <sz val="8"/>
      <name val="Raleway Light"/>
      <family val="2"/>
    </font>
    <font>
      <sz val="9"/>
      <color theme="1"/>
      <name val="Raleway Light"/>
      <family val="2"/>
    </font>
    <font>
      <sz val="9"/>
      <name val="Raleway Light"/>
    </font>
    <font>
      <sz val="10"/>
      <name val="Raleway Light"/>
    </font>
    <font>
      <b/>
      <sz val="9"/>
      <name val="Raleway Light"/>
    </font>
    <font>
      <b/>
      <sz val="10"/>
      <name val="Raleway Light"/>
    </font>
    <font>
      <sz val="10"/>
      <name val="Raleway Light"/>
      <family val="2"/>
    </font>
    <font>
      <b/>
      <i/>
      <sz val="11"/>
      <name val="Raleway Light"/>
    </font>
    <font>
      <i/>
      <sz val="11"/>
      <name val="Raleway Light"/>
    </font>
    <font>
      <b/>
      <i/>
      <sz val="9"/>
      <name val="Raleway Light"/>
    </font>
    <font>
      <b/>
      <sz val="11"/>
      <name val="Raleway Light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4" fontId="5" fillId="0" borderId="0" xfId="1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4" fontId="4" fillId="0" borderId="0" xfId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4" fontId="5" fillId="0" borderId="0" xfId="1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9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4" fontId="4" fillId="0" borderId="0" xfId="1" applyFont="1" applyAlignment="1" applyProtection="1">
      <alignment horizontal="right"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1" fillId="0" borderId="0" xfId="1" applyFont="1" applyAlignment="1" applyProtection="1">
      <alignment horizontal="center" vertical="center"/>
      <protection hidden="1"/>
    </xf>
    <xf numFmtId="44" fontId="12" fillId="0" borderId="0" xfId="1" applyFont="1" applyAlignment="1" applyProtection="1">
      <alignment horizontal="center" vertical="center"/>
      <protection hidden="1"/>
    </xf>
    <xf numFmtId="44" fontId="4" fillId="0" borderId="0" xfId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locked="0" hidden="1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44" fontId="11" fillId="0" borderId="0" xfId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16" fillId="0" borderId="0" xfId="0" applyNumberFormat="1" applyFont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44" fontId="12" fillId="0" borderId="0" xfId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25" fillId="4" borderId="0" xfId="0" applyFont="1" applyFill="1" applyAlignment="1" applyProtection="1">
      <alignment vertical="center"/>
      <protection locked="0"/>
    </xf>
    <xf numFmtId="0" fontId="2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27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3">
    <dxf>
      <border outline="0">
        <top style="thin">
          <color theme="0"/>
        </top>
      </border>
    </dxf>
    <dxf>
      <border outline="0"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aleway Light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aleway Light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aleway Light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aleway Light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aleway Light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aleway Light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aleway Light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aleway Light"/>
        <family val="2"/>
        <scheme val="none"/>
      </font>
      <alignment horizontal="left" vertical="center" textRotation="0" wrapText="0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663513</xdr:colOff>
      <xdr:row>15</xdr:row>
      <xdr:rowOff>31102</xdr:rowOff>
    </xdr:from>
    <xdr:to>
      <xdr:col>10</xdr:col>
      <xdr:colOff>176247</xdr:colOff>
      <xdr:row>15</xdr:row>
      <xdr:rowOff>186612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6EDDDD0-D3C6-4DC3-AF01-B12DD46F3CD4}"/>
            </a:ext>
          </a:extLst>
        </xdr:cNvPr>
        <xdr:cNvGrpSpPr/>
      </xdr:nvGrpSpPr>
      <xdr:grpSpPr>
        <a:xfrm>
          <a:off x="9219684" y="2522375"/>
          <a:ext cx="221861" cy="155510"/>
          <a:chOff x="8553061" y="4001796"/>
          <a:chExt cx="238449" cy="21771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5919DCE-7795-434E-9411-DC7AEAA63EB7}"/>
              </a:ext>
            </a:extLst>
          </xdr:cNvPr>
          <xdr:cNvSpPr/>
        </xdr:nvSpPr>
        <xdr:spPr>
          <a:xfrm>
            <a:off x="8553061" y="4001796"/>
            <a:ext cx="238449" cy="21771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Arrow: Down 3">
            <a:extLst>
              <a:ext uri="{FF2B5EF4-FFF2-40B4-BE49-F238E27FC236}">
                <a16:creationId xmlns:a16="http://schemas.microsoft.com/office/drawing/2014/main" id="{410326B1-692A-47C6-8D1F-1950D15D0220}"/>
              </a:ext>
            </a:extLst>
          </xdr:cNvPr>
          <xdr:cNvSpPr/>
        </xdr:nvSpPr>
        <xdr:spPr>
          <a:xfrm>
            <a:off x="8584163" y="4043265"/>
            <a:ext cx="155511" cy="145143"/>
          </a:xfrm>
          <a:prstGeom prst="downArrow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E9AF50-D5A2-4E7E-AC0C-6EC5974AC70F}" name="Table16" displayName="Table16" ref="A1:A9" totalsRowShown="0" headerRowDxfId="22" dataDxfId="21">
  <autoFilter ref="A1:A9" xr:uid="{FB6819F8-CCA5-47D0-B045-52AB90C985C1}"/>
  <tableColumns count="1">
    <tableColumn id="1" xr3:uid="{7FF138CC-1A5D-4609-AAF3-38438F9DD194}" name="Monday" dataDxfId="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4BE8648-5906-4E12-8218-2ADE812BD0C4}" name="Table47" displayName="Table47" ref="A11:A19" totalsRowShown="0" headerRowDxfId="19" headerRowBorderDxfId="18" tableBorderDxfId="17" totalsRowBorderDxfId="16">
  <autoFilter ref="A11:A19" xr:uid="{6E8569CF-AC2C-43FE-BC4C-8547282D8566}"/>
  <tableColumns count="1">
    <tableColumn id="1" xr3:uid="{5CBBCAEB-9AD1-4BED-8D83-BF1C6C17FB81}" name="Tuesda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3DC9262-4D81-4DF0-A522-361D71C848E9}" name="Table478" displayName="Table478" ref="A21:A29" totalsRowShown="0" headerRowDxfId="15" headerRowBorderDxfId="14" tableBorderDxfId="13" totalsRowBorderDxfId="12">
  <autoFilter ref="A21:A29" xr:uid="{A913E166-0536-446B-9180-4CECAAF07720}"/>
  <tableColumns count="1">
    <tableColumn id="1" xr3:uid="{3D405E84-3980-49CF-9BBA-86D7FF772ECC}" name="Wednesda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74FE667-DD32-49B0-92A3-0EB3074FA88F}" name="Table479" displayName="Table479" ref="A31:A39" totalsRowShown="0" headerRowDxfId="11" headerRowBorderDxfId="10" tableBorderDxfId="9" totalsRowBorderDxfId="8">
  <autoFilter ref="A31:A39" xr:uid="{8FEED40D-E748-4B56-9D32-0785AB214174}"/>
  <tableColumns count="1">
    <tableColumn id="1" xr3:uid="{2E98753F-C168-4085-AF82-297E04C017A9}" name="Thursda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5AF9EFB-2EDE-4B64-8C52-5624957C9622}" name="Table4710" displayName="Table4710" ref="A41:A49" totalsRowShown="0" headerRowDxfId="7" headerRowBorderDxfId="6" tableBorderDxfId="5" totalsRowBorderDxfId="4">
  <autoFilter ref="A41:A49" xr:uid="{8C2261BB-747F-4692-A7AF-E8FD5A3F4921}"/>
  <tableColumns count="1">
    <tableColumn id="1" xr3:uid="{72DD7D7B-2B56-4DDD-977A-5F7C6270D3CA}" name="Frida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D284E1B-AE6D-430B-A7BE-18436F3A1AD0}" name="Table4711" displayName="Table4711" ref="A51:A59" totalsRowShown="0" headerRowDxfId="3" headerRowBorderDxfId="2" tableBorderDxfId="1" totalsRowBorderDxfId="0">
  <autoFilter ref="A51:A59" xr:uid="{5EADCBDF-BA44-44A5-87FD-9F2FB1837EFC}"/>
  <tableColumns count="1">
    <tableColumn id="1" xr3:uid="{5C463B39-721F-4A94-900A-9945FDA18D92}" name="Saturda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O75"/>
  <sheetViews>
    <sheetView tabSelected="1" zoomScaleNormal="100" zoomScaleSheetLayoutView="100" workbookViewId="0">
      <selection activeCell="D10" sqref="D10"/>
    </sheetView>
  </sheetViews>
  <sheetFormatPr defaultColWidth="10.85546875" defaultRowHeight="11.05" customHeight="1"/>
  <cols>
    <col min="1" max="1" width="26.140625" style="4" customWidth="1"/>
    <col min="2" max="2" width="29.28515625" style="4" customWidth="1"/>
    <col min="3" max="3" width="5.7109375" style="4" customWidth="1"/>
    <col min="4" max="4" width="15.28515625" style="4" customWidth="1"/>
    <col min="5" max="5" width="11.140625" style="4" customWidth="1"/>
    <col min="6" max="6" width="21.7109375" style="10" customWidth="1"/>
    <col min="7" max="7" width="10.85546875" style="42" hidden="1" customWidth="1"/>
    <col min="8" max="16384" width="10.85546875" style="4"/>
  </cols>
  <sheetData>
    <row r="1" spans="1:15" ht="11.05" customHeight="1">
      <c r="A1" s="30" t="s">
        <v>1</v>
      </c>
      <c r="B1" s="29" t="s">
        <v>8</v>
      </c>
      <c r="D1" s="31" t="s">
        <v>12</v>
      </c>
      <c r="E1" s="28"/>
      <c r="F1" s="27" t="s">
        <v>8</v>
      </c>
    </row>
    <row r="2" spans="1:15" ht="11.05" customHeight="1">
      <c r="A2" s="30" t="s">
        <v>2</v>
      </c>
      <c r="B2" s="29" t="s">
        <v>8</v>
      </c>
      <c r="D2" s="31" t="s">
        <v>13</v>
      </c>
      <c r="E2" s="28"/>
      <c r="F2" s="27" t="s">
        <v>8</v>
      </c>
    </row>
    <row r="3" spans="1:15" ht="11.05" customHeight="1">
      <c r="A3" s="30" t="s">
        <v>7</v>
      </c>
      <c r="B3" s="29" t="s">
        <v>8</v>
      </c>
      <c r="D3" s="31" t="s">
        <v>9</v>
      </c>
      <c r="E3" s="28"/>
      <c r="F3" s="56" t="s">
        <v>8</v>
      </c>
    </row>
    <row r="4" spans="1:15" ht="11.05" customHeight="1">
      <c r="A4" s="30" t="s">
        <v>3</v>
      </c>
      <c r="B4" s="29" t="s">
        <v>8</v>
      </c>
      <c r="D4" s="31" t="s">
        <v>10</v>
      </c>
      <c r="E4" s="28"/>
      <c r="F4" s="27" t="s">
        <v>8</v>
      </c>
    </row>
    <row r="5" spans="1:15" ht="11.05" customHeight="1">
      <c r="A5" s="30" t="s">
        <v>4</v>
      </c>
      <c r="B5" s="29" t="s">
        <v>8</v>
      </c>
      <c r="D5" s="31" t="s">
        <v>11</v>
      </c>
      <c r="E5" s="28"/>
      <c r="F5" s="27" t="s">
        <v>8</v>
      </c>
    </row>
    <row r="6" spans="1:15" ht="11.05" customHeight="1">
      <c r="A6" s="30" t="s">
        <v>5</v>
      </c>
      <c r="B6" s="29" t="s">
        <v>8</v>
      </c>
      <c r="D6" s="31" t="s">
        <v>27</v>
      </c>
      <c r="E6" s="28"/>
      <c r="F6" s="27" t="s">
        <v>8</v>
      </c>
    </row>
    <row r="7" spans="1:15" ht="11.05" customHeight="1">
      <c r="A7" s="30" t="s">
        <v>6</v>
      </c>
      <c r="B7" s="29" t="s">
        <v>8</v>
      </c>
      <c r="D7" s="31" t="s">
        <v>28</v>
      </c>
      <c r="E7" s="28"/>
      <c r="F7" s="27" t="s">
        <v>8</v>
      </c>
    </row>
    <row r="8" spans="1:15" ht="16" customHeight="1">
      <c r="A8" s="6"/>
      <c r="B8" s="20"/>
      <c r="D8" s="6"/>
      <c r="E8" s="20"/>
      <c r="F8" s="55"/>
    </row>
    <row r="9" spans="1:15" ht="11.05" customHeight="1">
      <c r="A9" s="11" t="s">
        <v>15</v>
      </c>
      <c r="B9" s="22" t="s">
        <v>26</v>
      </c>
      <c r="D9" s="22" t="s">
        <v>0</v>
      </c>
      <c r="E9" s="2" t="s">
        <v>21</v>
      </c>
      <c r="F9" s="2" t="s">
        <v>22</v>
      </c>
    </row>
    <row r="10" spans="1:15" ht="16" customHeight="1">
      <c r="A10" s="60" t="s">
        <v>14</v>
      </c>
      <c r="B10" s="43" t="str">
        <f>IF(A10="MONDAY", "-- click here to select --&gt;")</f>
        <v>-- click here to select --&gt;</v>
      </c>
      <c r="D10" s="35">
        <v>0</v>
      </c>
      <c r="E10" s="41" t="str">
        <f>IF(B10='Menu Price'!A3,'Menu Price'!B3,IF(B10='Menu Price'!A4,'Menu Price'!B4,IF(B10='Menu Price'!A5,'Menu Price'!B5,IF(B10='Menu Price'!A6,'Menu Price'!B6,IF(B10='Menu Price'!A7,'Menu Price'!B7,IF(B10='Menu Price'!A8,'Menu Price'!B8,IF(B10='Menu Price'!A9,'Menu Price'!B9,"0")))))))</f>
        <v>0</v>
      </c>
      <c r="F10" s="37">
        <f>E10*D10</f>
        <v>0</v>
      </c>
      <c r="G10" s="42">
        <f>IF(OR(F10&gt;0,F11&gt;0,F12&gt;0),2.5,0)</f>
        <v>0</v>
      </c>
    </row>
    <row r="11" spans="1:15" ht="16" customHeight="1">
      <c r="A11" s="46" t="str">
        <f>'Menu Price'!F6</f>
        <v>Asparagus Pesto Cod</v>
      </c>
      <c r="B11" s="43" t="str">
        <f>IF(A10="MONDAY", "-- click here to select --&gt;")</f>
        <v>-- click here to select --&gt;</v>
      </c>
      <c r="D11" s="35">
        <v>0</v>
      </c>
      <c r="E11" s="41" t="str">
        <f>IF(B11='Menu Price'!A3,'Menu Price'!B3,IF(B11='Menu Price'!A4,'Menu Price'!B4,IF(B11='Menu Price'!A5,'Menu Price'!B5,IF(B11='Menu Price'!A6,'Menu Price'!B6,IF(B11='Menu Price'!A7,'Menu Price'!B7,IF(B11='Menu Price'!A8,'Menu Price'!B8,IF(B11='Menu Price'!A9,'Menu Price'!B9,"0")))))))</f>
        <v>0</v>
      </c>
      <c r="F11" s="37">
        <f>E11*D11</f>
        <v>0</v>
      </c>
      <c r="I11" s="65" t="s">
        <v>62</v>
      </c>
      <c r="J11" s="66"/>
      <c r="K11" s="66"/>
      <c r="L11" s="67"/>
      <c r="M11" s="67"/>
      <c r="N11" s="67"/>
      <c r="O11" s="67"/>
    </row>
    <row r="12" spans="1:15" ht="16" customHeight="1">
      <c r="A12" s="62"/>
      <c r="B12" s="43" t="str">
        <f>IF(A10="MONDAY", "-- click here to select --&gt;")</f>
        <v>-- click here to select --&gt;</v>
      </c>
      <c r="D12" s="35">
        <v>0</v>
      </c>
      <c r="E12" s="41" t="str">
        <f>IF(B12='Menu Price'!A3,'Menu Price'!B3,IF(B12='Menu Price'!A4,'Menu Price'!B4,IF(B12='Menu Price'!A5,'Menu Price'!B5,IF(B12='Menu Price'!A6,'Menu Price'!B6,IF(B12='Menu Price'!A7,'Menu Price'!B7,IF(B12='Menu Price'!A8,'Menu Price'!B8,IF(B12='Menu Price'!A9,'Menu Price'!B9,"0")))))))</f>
        <v>0</v>
      </c>
      <c r="F12" s="37">
        <f>E12*D12</f>
        <v>0</v>
      </c>
      <c r="I12" s="66"/>
      <c r="J12" s="66"/>
      <c r="K12" s="66"/>
      <c r="L12" s="67"/>
      <c r="M12" s="67"/>
      <c r="N12" s="67"/>
      <c r="O12" s="67"/>
    </row>
    <row r="13" spans="1:15" ht="16" customHeight="1">
      <c r="A13" s="6"/>
      <c r="D13" s="35"/>
      <c r="E13" s="2"/>
      <c r="F13" s="5"/>
      <c r="I13" s="65" t="s">
        <v>63</v>
      </c>
      <c r="J13" s="65"/>
      <c r="K13" s="65"/>
      <c r="L13" s="68"/>
      <c r="M13" s="68"/>
      <c r="N13" s="67"/>
      <c r="O13" s="67"/>
    </row>
    <row r="14" spans="1:15" ht="16" customHeight="1">
      <c r="A14" s="60" t="s">
        <v>16</v>
      </c>
      <c r="B14" s="43" t="str">
        <f>IF(A14="TUESDAY", "-- click here to select --&gt;")</f>
        <v>-- click here to select --&gt;</v>
      </c>
      <c r="D14" s="35">
        <v>0</v>
      </c>
      <c r="E14" s="41" t="str">
        <f>IF(B14='Menu Price'!A13,'Menu Price'!B13,IF(B14='Menu Price'!A14,'Menu Price'!B14,IF(B14='Menu Price'!A15,'Menu Price'!B15,IF(B14='Menu Price'!A16,'Menu Price'!B16,IF(B14='Menu Price'!A17,'Menu Price'!B17,IF(B14='Menu Price'!A18,'Menu Price'!B18,IF(B14='Menu Price'!A19,'Menu Price'!B19,"0")))))))</f>
        <v>0</v>
      </c>
      <c r="F14" s="37">
        <f>E14*D14</f>
        <v>0</v>
      </c>
      <c r="G14" s="42">
        <f>IF(OR(F14&gt;0,F15&gt;0,F16&gt;0),2.5,0)</f>
        <v>0</v>
      </c>
      <c r="I14" s="65" t="s">
        <v>64</v>
      </c>
      <c r="J14" s="65"/>
      <c r="K14" s="65"/>
      <c r="L14" s="68"/>
      <c r="M14" s="68"/>
      <c r="N14" s="67"/>
      <c r="O14" s="67"/>
    </row>
    <row r="15" spans="1:15" ht="16" customHeight="1">
      <c r="A15" s="46" t="str">
        <f>'Menu Price'!F7</f>
        <v>BBQ Chicken w/Mac n Cheese</v>
      </c>
      <c r="B15" s="43" t="str">
        <f>IF(A14="TUESDAY", "-- click here to select --&gt;")</f>
        <v>-- click here to select --&gt;</v>
      </c>
      <c r="D15" s="35">
        <v>0</v>
      </c>
      <c r="E15" s="41" t="str">
        <f>IF(B15='Menu Price'!A13,'Menu Price'!B13,IF(B15='Menu Price'!A14,'Menu Price'!B14,IF(B15='Menu Price'!A15,'Menu Price'!B15,IF(B15='Menu Price'!A16,'Menu Price'!B16,IF(B15='Menu Price'!A17,'Menu Price'!B17,IF(B15='Menu Price'!A18,'Menu Price'!B18,IF(B15='Menu Price'!A19,'Menu Price'!B19,"0")))))))</f>
        <v>0</v>
      </c>
      <c r="F15" s="37">
        <f>E15*D15</f>
        <v>0</v>
      </c>
      <c r="I15" s="65" t="s">
        <v>65</v>
      </c>
      <c r="J15" s="65"/>
      <c r="K15" s="65"/>
      <c r="L15" s="68"/>
      <c r="M15" s="68"/>
      <c r="N15" s="67"/>
      <c r="O15" s="67"/>
    </row>
    <row r="16" spans="1:15" ht="16" customHeight="1">
      <c r="A16" s="62"/>
      <c r="B16" s="43" t="str">
        <f>IF(A14="TUESDAY", "-- click here to select --&gt;")</f>
        <v>-- click here to select --&gt;</v>
      </c>
      <c r="D16" s="35">
        <v>0</v>
      </c>
      <c r="E16" s="41" t="str">
        <f>IF(B16='Menu Price'!A13,'Menu Price'!B13,IF(B16='Menu Price'!A14,'Menu Price'!B14,IF(B16='Menu Price'!A15,'Menu Price'!B15,IF(B16='Menu Price'!A16,'Menu Price'!B16,IF(B16='Menu Price'!A17,'Menu Price'!B17,IF(B16='Menu Price'!A18,'Menu Price'!B18,IF(B16='Menu Price'!A19,'Menu Price'!B19,"0")))))))</f>
        <v>0</v>
      </c>
      <c r="F16" s="37">
        <f>E16*D16</f>
        <v>0</v>
      </c>
      <c r="I16" s="65" t="s">
        <v>66</v>
      </c>
      <c r="J16" s="66"/>
      <c r="K16" s="66"/>
      <c r="L16" s="67"/>
      <c r="M16" s="67"/>
      <c r="N16" s="67"/>
      <c r="O16" s="67"/>
    </row>
    <row r="17" spans="1:15" ht="16" customHeight="1">
      <c r="A17" s="6"/>
      <c r="D17" s="35"/>
      <c r="E17" s="1"/>
      <c r="F17" s="5"/>
      <c r="I17" s="65" t="s">
        <v>67</v>
      </c>
      <c r="J17" s="65"/>
      <c r="K17" s="65"/>
      <c r="L17" s="68"/>
      <c r="M17" s="68"/>
      <c r="N17" s="67"/>
      <c r="O17" s="67"/>
    </row>
    <row r="18" spans="1:15" ht="16" customHeight="1">
      <c r="A18" s="60" t="s">
        <v>17</v>
      </c>
      <c r="B18" s="43" t="str">
        <f>IF(A18="WEDNESDAY", "-- click here to select --&gt;")</f>
        <v>-- click here to select --&gt;</v>
      </c>
      <c r="D18" s="35">
        <v>0</v>
      </c>
      <c r="E18" s="41" t="str">
        <f>IF(B18='Menu Price'!A23,'Menu Price'!B23,IF(B18='Menu Price'!A24,'Menu Price'!B24,IF(B18='Menu Price'!A25,'Menu Price'!B25,IF(B18='Menu Price'!A26,'Menu Price'!B26,IF(B18='Menu Price'!A27,'Menu Price'!B27,IF(B18='Menu Price'!A28,'Menu Price'!B28,IF(B18='Menu Price'!A29,'Menu Price'!B29,"0")))))))</f>
        <v>0</v>
      </c>
      <c r="F18" s="37">
        <f>E18*D18</f>
        <v>0</v>
      </c>
      <c r="G18" s="42">
        <f>IF(OR(F18&gt;0,F19&gt;0,F20&gt;0),2.5,0)</f>
        <v>0</v>
      </c>
      <c r="I18" s="65"/>
      <c r="J18" s="65" t="s">
        <v>68</v>
      </c>
      <c r="K18" s="65"/>
      <c r="L18" s="68"/>
      <c r="M18" s="68"/>
      <c r="N18" s="67"/>
      <c r="O18" s="67"/>
    </row>
    <row r="19" spans="1:15" ht="16" customHeight="1">
      <c r="A19" s="46" t="str">
        <f>'Menu Price'!F8</f>
        <v>Apple Pork Tenderloin</v>
      </c>
      <c r="B19" s="43" t="str">
        <f>IF(A18="WEDNESDAY", "-- click here to select --&gt;")</f>
        <v>-- click here to select --&gt;</v>
      </c>
      <c r="D19" s="35">
        <v>0</v>
      </c>
      <c r="E19" s="41" t="str">
        <f>IF(B19='Menu Price'!A23,'Menu Price'!B23,IF(B19='Menu Price'!A24,'Menu Price'!B24,IF(B19='Menu Price'!A25,'Menu Price'!B25,IF(B19='Menu Price'!A26,'Menu Price'!B26,IF(B19='Menu Price'!A27,'Menu Price'!B27,IF(B19='Menu Price'!A28,'Menu Price'!B28,IF(B19='Menu Price'!A29,'Menu Price'!B29,"0")))))))</f>
        <v>0</v>
      </c>
      <c r="F19" s="37">
        <f>E19*D19</f>
        <v>0</v>
      </c>
      <c r="I19" s="65"/>
      <c r="J19" s="65" t="s">
        <v>69</v>
      </c>
      <c r="K19" s="65"/>
      <c r="L19" s="68"/>
      <c r="M19" s="68"/>
      <c r="N19" s="67"/>
      <c r="O19" s="67"/>
    </row>
    <row r="20" spans="1:15" ht="16" customHeight="1">
      <c r="A20" s="62"/>
      <c r="B20" s="43" t="str">
        <f>IF(A18="WEDNESDAY", "-- click here to select --&gt;")</f>
        <v>-- click here to select --&gt;</v>
      </c>
      <c r="D20" s="35">
        <v>0</v>
      </c>
      <c r="E20" s="41" t="str">
        <f>IF(B20='Menu Price'!A23,'Menu Price'!B23,IF(B20='Menu Price'!A24,'Menu Price'!B24,IF(B20='Menu Price'!A25,'Menu Price'!B25,IF(B20='Menu Price'!A26,'Menu Price'!B26,IF(B20='Menu Price'!A27,'Menu Price'!B27,IF(B20='Menu Price'!A28,'Menu Price'!B28,IF(B20='Menu Price'!A29,'Menu Price'!B29,"0")))))))</f>
        <v>0</v>
      </c>
      <c r="F20" s="37">
        <f>E20*D20</f>
        <v>0</v>
      </c>
      <c r="I20" s="65"/>
      <c r="J20" s="65" t="s">
        <v>70</v>
      </c>
      <c r="K20" s="65"/>
      <c r="L20" s="68"/>
      <c r="M20" s="68"/>
      <c r="N20" s="67"/>
      <c r="O20" s="67"/>
    </row>
    <row r="21" spans="1:15" ht="16" customHeight="1">
      <c r="A21" s="6"/>
      <c r="D21" s="35"/>
      <c r="E21" s="13"/>
      <c r="F21" s="8"/>
      <c r="I21" s="65"/>
      <c r="J21" s="65" t="s">
        <v>71</v>
      </c>
      <c r="K21" s="65"/>
      <c r="L21" s="68"/>
      <c r="M21" s="68"/>
      <c r="N21" s="67"/>
      <c r="O21" s="67"/>
    </row>
    <row r="22" spans="1:15" ht="16" customHeight="1">
      <c r="A22" s="60" t="s">
        <v>18</v>
      </c>
      <c r="B22" s="43" t="str">
        <f>IF(A22="THURSDAY", "-- click here to select --&gt;")</f>
        <v>-- click here to select --&gt;</v>
      </c>
      <c r="D22" s="35">
        <v>0</v>
      </c>
      <c r="E22" s="41" t="str">
        <f>IF(B22='Menu Price'!A33,'Menu Price'!B33,IF(B22='Menu Price'!A34,'Menu Price'!B34,IF(B22='Menu Price'!A35,'Menu Price'!B35,IF(B22='Menu Price'!A36,'Menu Price'!B36,IF(B22='Menu Price'!A37,'Menu Price'!B37,IF(B22='Menu Price'!A38,'Menu Price'!B38,IF(B22='Menu Price'!A39,'Menu Price'!B39,"0")))))))</f>
        <v>0</v>
      </c>
      <c r="F22" s="37">
        <f>E22*D22</f>
        <v>0</v>
      </c>
      <c r="G22" s="42">
        <f>IF(OR(F22&gt;0,F23&gt;0,F24&gt;0),2.5,0)</f>
        <v>0</v>
      </c>
      <c r="I22" s="65" t="s">
        <v>72</v>
      </c>
      <c r="J22" s="65"/>
      <c r="K22" s="65"/>
      <c r="L22" s="68"/>
      <c r="M22" s="68"/>
      <c r="N22" s="67"/>
      <c r="O22" s="67"/>
    </row>
    <row r="23" spans="1:15" ht="16" customHeight="1">
      <c r="A23" s="46" t="str">
        <f>'Menu Price'!F9</f>
        <v>BLT Skillet</v>
      </c>
      <c r="B23" s="43" t="str">
        <f>IF(A22="THURSDAY", "-- click here to select --&gt;")</f>
        <v>-- click here to select --&gt;</v>
      </c>
      <c r="D23" s="35">
        <v>0</v>
      </c>
      <c r="E23" s="41" t="str">
        <f>IF(B23='Menu Price'!A33,'Menu Price'!B33,IF(B23='Menu Price'!A34,'Menu Price'!B34,IF(B23='Menu Price'!A35,'Menu Price'!B35,IF(B23='Menu Price'!A36,'Menu Price'!B36,IF(B23='Menu Price'!A37,'Menu Price'!B37,IF(B23='Menu Price'!A38,'Menu Price'!B38,IF(B23='Menu Price'!A39,'Menu Price'!B39,"0")))))))</f>
        <v>0</v>
      </c>
      <c r="F23" s="37">
        <f>E23*D23</f>
        <v>0</v>
      </c>
      <c r="I23" s="65" t="s">
        <v>73</v>
      </c>
      <c r="J23" s="65"/>
      <c r="K23" s="65"/>
      <c r="L23" s="68"/>
      <c r="M23" s="68"/>
      <c r="N23" s="67"/>
      <c r="O23" s="67"/>
    </row>
    <row r="24" spans="1:15" ht="16" customHeight="1">
      <c r="A24" s="62"/>
      <c r="B24" s="43" t="str">
        <f>IF(A22="THURSDAY", "-- click here to select --&gt;")</f>
        <v>-- click here to select --&gt;</v>
      </c>
      <c r="D24" s="35">
        <v>0</v>
      </c>
      <c r="E24" s="41" t="str">
        <f>IF(B24='Menu Price'!A33,'Menu Price'!B33,IF(B24='Menu Price'!A34,'Menu Price'!B34,IF(B24='Menu Price'!A35,'Menu Price'!B35,IF(B24='Menu Price'!A36,'Menu Price'!B36,IF(B24='Menu Price'!A37,'Menu Price'!B37,IF(B24='Menu Price'!A38,'Menu Price'!B38,IF(B24='Menu Price'!A39,'Menu Price'!B39,"0")))))))</f>
        <v>0</v>
      </c>
      <c r="F24" s="37">
        <f>E24*D24</f>
        <v>0</v>
      </c>
      <c r="I24" s="65" t="s">
        <v>74</v>
      </c>
      <c r="J24" s="65"/>
      <c r="K24" s="65"/>
      <c r="L24" s="68"/>
      <c r="M24" s="68"/>
      <c r="N24" s="67"/>
      <c r="O24" s="67"/>
    </row>
    <row r="25" spans="1:15" s="9" customFormat="1" ht="16" customHeight="1">
      <c r="A25" s="6"/>
      <c r="B25" s="4"/>
      <c r="D25" s="35"/>
      <c r="E25" s="26"/>
      <c r="F25" s="10"/>
      <c r="G25" s="64"/>
      <c r="I25" s="65" t="s">
        <v>75</v>
      </c>
      <c r="J25" s="65"/>
      <c r="K25" s="65"/>
      <c r="L25" s="68"/>
      <c r="M25" s="68"/>
      <c r="N25" s="69"/>
      <c r="O25" s="69"/>
    </row>
    <row r="26" spans="1:15" s="9" customFormat="1" ht="16" customHeight="1">
      <c r="A26" s="60" t="s">
        <v>19</v>
      </c>
      <c r="B26" s="43" t="str">
        <f>IF(A26="FRIDAY", "-- click here to select --&gt;")</f>
        <v>-- click here to select --&gt;</v>
      </c>
      <c r="D26" s="35">
        <v>0</v>
      </c>
      <c r="E26" s="41" t="str">
        <f>IF(B26='Menu Price'!A43,'Menu Price'!B43,IF(B26='Menu Price'!A44,'Menu Price'!B44,IF(B26='Menu Price'!A45,'Menu Price'!B45,IF(B26='Menu Price'!A46,'Menu Price'!B46,IF(B26='Menu Price'!A47,'Menu Price'!B47,IF(B26='Menu Price'!A48,'Menu Price'!B48,IF(B26='Menu Price'!A49,'Menu Price'!B49,"0")))))))</f>
        <v>0</v>
      </c>
      <c r="F26" s="37">
        <f>E26*D26</f>
        <v>0</v>
      </c>
      <c r="G26" s="42">
        <f>IF(OR(F26&gt;0,F27&gt;0,F28&gt;0),2.5,0)</f>
        <v>0</v>
      </c>
    </row>
    <row r="27" spans="1:15" s="9" customFormat="1" ht="16" customHeight="1">
      <c r="A27" s="47" t="str">
        <f>'Menu Price'!F10</f>
        <v>Frittata Dinner</v>
      </c>
      <c r="B27" s="43" t="str">
        <f>IF(A26="FRIDAY", "-- click here to select --&gt;")</f>
        <v>-- click here to select --&gt;</v>
      </c>
      <c r="D27" s="36">
        <v>0</v>
      </c>
      <c r="E27" s="41" t="str">
        <f>IF(B27='Menu Price'!A43,'Menu Price'!B43,IF(B27='Menu Price'!A44,'Menu Price'!B44,IF(B27='Menu Price'!A45,'Menu Price'!B45,IF(B27='Menu Price'!A46,'Menu Price'!B46,IF(B27='Menu Price'!A47,'Menu Price'!B47,IF(B27='Menu Price'!A48,'Menu Price'!B48,IF(B27='Menu Price'!A49,'Menu Price'!B49,"0")))))))</f>
        <v>0</v>
      </c>
      <c r="F27" s="37">
        <f>E27*D27</f>
        <v>0</v>
      </c>
      <c r="G27" s="42"/>
    </row>
    <row r="28" spans="1:15" s="9" customFormat="1" ht="16" customHeight="1">
      <c r="A28" s="63"/>
      <c r="B28" s="43" t="str">
        <f>IF(A26="FRIDAY", "-- click here to select --&gt;")</f>
        <v>-- click here to select --&gt;</v>
      </c>
      <c r="D28" s="36">
        <v>0</v>
      </c>
      <c r="E28" s="41" t="str">
        <f>IF(B28='Menu Price'!A43,'Menu Price'!B43,IF(B28='Menu Price'!A44,'Menu Price'!B44,IF(B28='Menu Price'!A45,'Menu Price'!B45,IF(B28='Menu Price'!A46,'Menu Price'!B46,IF(B28='Menu Price'!A47,'Menu Price'!B47,IF(B28='Menu Price'!A48,'Menu Price'!B48,IF(B28='Menu Price'!A49,'Menu Price'!B49,"0")))))))</f>
        <v>0</v>
      </c>
      <c r="F28" s="37">
        <f>E28*D28</f>
        <v>0</v>
      </c>
      <c r="G28" s="42"/>
    </row>
    <row r="29" spans="1:15" s="9" customFormat="1" ht="16" customHeight="1">
      <c r="A29" s="12"/>
      <c r="B29" s="4"/>
      <c r="D29" s="36"/>
      <c r="E29" s="13"/>
      <c r="G29" s="64"/>
    </row>
    <row r="30" spans="1:15" s="9" customFormat="1" ht="16" customHeight="1">
      <c r="A30" s="60" t="s">
        <v>20</v>
      </c>
      <c r="B30" s="43" t="str">
        <f>IF(A30="SATURDAY", "-- click here to select --&gt;")</f>
        <v>-- click here to select --&gt;</v>
      </c>
      <c r="D30" s="35">
        <v>0</v>
      </c>
      <c r="E30" s="41" t="str">
        <f>IF(B30='Menu Price'!A53,'Menu Price'!B53,IF(B30='Menu Price'!A54,'Menu Price'!B54,IF(B30='Menu Price'!A55,'Menu Price'!B55,IF(B30='Menu Price'!A56,'Menu Price'!B56,IF(B30='Menu Price'!A57,'Menu Price'!B57,IF(B30='Menu Price'!A58,'Menu Price'!B58,IF(B30='Menu Price'!A59,'Menu Price'!B59,"0")))))))</f>
        <v>0</v>
      </c>
      <c r="F30" s="37">
        <f>E30*D30</f>
        <v>0</v>
      </c>
      <c r="G30" s="42">
        <f>IF(OR(F30&gt;0,F31&gt;0,F32&gt;0),2.5,0)</f>
        <v>0</v>
      </c>
    </row>
    <row r="31" spans="1:15" s="9" customFormat="1" ht="16" customHeight="1">
      <c r="A31" s="46" t="str">
        <f>'Menu Price'!F11</f>
        <v>Smothered Chicken</v>
      </c>
      <c r="B31" s="43" t="str">
        <f>IF(A30="SATURDAY", "-- click here to select --&gt;")</f>
        <v>-- click here to select --&gt;</v>
      </c>
      <c r="D31" s="36">
        <v>0</v>
      </c>
      <c r="E31" s="41" t="str">
        <f>IF(B31='Menu Price'!A53,'Menu Price'!B53,IF(B31='Menu Price'!A54,'Menu Price'!B54,IF(B31='Menu Price'!A55,'Menu Price'!B55,IF(B31='Menu Price'!A56,'Menu Price'!B56,IF(B31='Menu Price'!A57,'Menu Price'!B57,IF(B31='Menu Price'!A58,'Menu Price'!B58,IF(B31='Menu Price'!A59,'Menu Price'!B59,"0")))))))</f>
        <v>0</v>
      </c>
      <c r="F31" s="37">
        <f>E31*D31</f>
        <v>0</v>
      </c>
      <c r="G31" s="42"/>
    </row>
    <row r="32" spans="1:15" s="9" customFormat="1" ht="16" customHeight="1">
      <c r="A32" s="62"/>
      <c r="B32" s="43" t="str">
        <f>IF(A30="SATURDAY", "-- click here to select --&gt;")</f>
        <v>-- click here to select --&gt;</v>
      </c>
      <c r="D32" s="36">
        <v>0</v>
      </c>
      <c r="E32" s="41" t="str">
        <f>IF(B32='Menu Price'!A53,'Menu Price'!B53,IF(B32='Menu Price'!A54,'Menu Price'!B54,IF(B32='Menu Price'!A55,'Menu Price'!B55,IF(B32='Menu Price'!A56,'Menu Price'!B56,IF(B32='Menu Price'!A57,'Menu Price'!B57,IF(B32='Menu Price'!A58,'Menu Price'!B58,IF(B32='Menu Price'!A59,'Menu Price'!B59,"0")))))))</f>
        <v>0</v>
      </c>
      <c r="F32" s="37">
        <f>E32*D32</f>
        <v>0</v>
      </c>
      <c r="G32" s="42"/>
    </row>
    <row r="33" spans="1:7" s="9" customFormat="1" ht="16" customHeight="1">
      <c r="A33" s="12"/>
      <c r="B33" s="4"/>
      <c r="D33" s="4"/>
      <c r="E33" s="3"/>
      <c r="F33" s="14"/>
      <c r="G33" s="64"/>
    </row>
    <row r="34" spans="1:7" s="9" customFormat="1" ht="16" customHeight="1">
      <c r="A34" s="15" t="s">
        <v>24</v>
      </c>
      <c r="E34" s="53" t="s">
        <v>54</v>
      </c>
      <c r="F34" s="38">
        <f>SUM(F10:F32)</f>
        <v>0</v>
      </c>
      <c r="G34" s="64"/>
    </row>
    <row r="35" spans="1:7" s="9" customFormat="1" ht="16" customHeight="1">
      <c r="A35" s="15" t="s">
        <v>23</v>
      </c>
      <c r="B35" s="18" t="s">
        <v>51</v>
      </c>
      <c r="E35" s="53" t="s">
        <v>53</v>
      </c>
      <c r="F35" s="39">
        <f>SUM(F34*0.101)</f>
        <v>0</v>
      </c>
      <c r="G35" s="64"/>
    </row>
    <row r="36" spans="1:7" s="9" customFormat="1" ht="16" customHeight="1">
      <c r="A36" s="15" t="s">
        <v>44</v>
      </c>
      <c r="B36" s="52" t="s">
        <v>52</v>
      </c>
      <c r="E36" s="53"/>
      <c r="F36" s="39">
        <f>SUM(G10:G32)</f>
        <v>0</v>
      </c>
      <c r="G36" s="64"/>
    </row>
    <row r="37" spans="1:7" s="9" customFormat="1" ht="16" customHeight="1">
      <c r="A37" s="15" t="s">
        <v>56</v>
      </c>
      <c r="B37" s="52"/>
      <c r="E37" s="53" t="s">
        <v>55</v>
      </c>
      <c r="F37" s="54">
        <v>0</v>
      </c>
      <c r="G37" s="64"/>
    </row>
    <row r="38" spans="1:7" s="9" customFormat="1" ht="11.05" customHeight="1">
      <c r="A38" s="15"/>
      <c r="B38" s="52"/>
      <c r="E38" s="53"/>
      <c r="F38" s="54"/>
      <c r="G38" s="64"/>
    </row>
    <row r="39" spans="1:7" ht="16" customHeight="1">
      <c r="B39" s="3"/>
      <c r="D39" s="3"/>
      <c r="E39" s="23" t="s">
        <v>25</v>
      </c>
      <c r="F39" s="40">
        <f>SUM(F34:F37)</f>
        <v>0</v>
      </c>
    </row>
    <row r="40" spans="1:7" ht="16" customHeight="1" thickBot="1">
      <c r="B40" s="3"/>
      <c r="D40" s="3"/>
      <c r="E40" s="23"/>
      <c r="F40" s="61"/>
    </row>
    <row r="41" spans="1:7" s="9" customFormat="1" ht="16" customHeight="1" thickBot="1">
      <c r="A41" s="12" t="s">
        <v>45</v>
      </c>
      <c r="C41" s="50"/>
      <c r="D41" s="48" t="s">
        <v>46</v>
      </c>
      <c r="G41" s="64"/>
    </row>
    <row r="42" spans="1:7" ht="16" customHeight="1" thickBot="1">
      <c r="C42" s="51"/>
      <c r="D42" s="48" t="s">
        <v>61</v>
      </c>
      <c r="F42" s="4"/>
    </row>
    <row r="43" spans="1:7" ht="16" customHeight="1" thickBot="1">
      <c r="C43" s="51"/>
      <c r="D43" s="48" t="s">
        <v>50</v>
      </c>
      <c r="F43" s="4"/>
    </row>
    <row r="44" spans="1:7" ht="16" customHeight="1" thickBot="1">
      <c r="C44" s="51"/>
      <c r="D44" s="48" t="s">
        <v>47</v>
      </c>
      <c r="F44" s="4"/>
    </row>
    <row r="46" spans="1:7" ht="16" customHeight="1">
      <c r="A46" s="49" t="s">
        <v>48</v>
      </c>
      <c r="F46" s="4"/>
    </row>
    <row r="47" spans="1:7" ht="16" customHeight="1">
      <c r="A47" s="49" t="s">
        <v>49</v>
      </c>
      <c r="F47" s="4"/>
    </row>
    <row r="48" spans="1:7" ht="11.05" customHeight="1">
      <c r="A48" s="49"/>
      <c r="F48" s="4"/>
    </row>
    <row r="49" spans="1:7" s="9" customFormat="1" ht="16" customHeight="1">
      <c r="A49" s="15" t="s">
        <v>57</v>
      </c>
      <c r="G49" s="64"/>
    </row>
    <row r="50" spans="1:7" ht="11.05" customHeight="1">
      <c r="B50" s="19"/>
      <c r="C50" s="9"/>
      <c r="D50" s="3"/>
      <c r="E50" s="3"/>
      <c r="F50" s="16"/>
    </row>
    <row r="51" spans="1:7" ht="16" customHeight="1">
      <c r="A51" s="70" t="s">
        <v>60</v>
      </c>
      <c r="B51" s="70"/>
      <c r="C51" s="57"/>
      <c r="D51" s="57"/>
      <c r="E51" s="57"/>
      <c r="F51" s="57"/>
    </row>
    <row r="52" spans="1:7" ht="16" customHeight="1">
      <c r="A52" s="57"/>
      <c r="B52" s="57"/>
      <c r="C52" s="57"/>
      <c r="D52" s="57"/>
      <c r="E52" s="57"/>
      <c r="F52" s="57"/>
    </row>
    <row r="53" spans="1:7" ht="16" customHeight="1">
      <c r="A53" s="59"/>
      <c r="B53" s="59"/>
      <c r="C53" s="59"/>
      <c r="D53" s="59"/>
      <c r="E53" s="59"/>
      <c r="F53" s="59"/>
    </row>
    <row r="54" spans="1:7" ht="16" customHeight="1">
      <c r="A54" s="57"/>
      <c r="B54" s="58"/>
      <c r="C54" s="58"/>
      <c r="D54" s="58"/>
      <c r="E54" s="58"/>
      <c r="F54" s="58"/>
    </row>
    <row r="55" spans="1:7" ht="11.05" customHeight="1">
      <c r="F55" s="4"/>
    </row>
    <row r="58" spans="1:7" ht="11.05" customHeight="1">
      <c r="F58" s="24"/>
    </row>
    <row r="60" spans="1:7" ht="11.05" customHeight="1">
      <c r="B60" s="3"/>
      <c r="D60" s="3"/>
      <c r="E60" s="3"/>
      <c r="F60" s="3"/>
    </row>
    <row r="61" spans="1:7" ht="11.05" customHeight="1">
      <c r="B61" s="3"/>
      <c r="D61" s="3"/>
      <c r="E61" s="3"/>
    </row>
    <row r="62" spans="1:7" ht="11.05" customHeight="1">
      <c r="A62" s="17"/>
      <c r="F62" s="24"/>
    </row>
    <row r="63" spans="1:7" ht="11.05" customHeight="1">
      <c r="A63" s="17"/>
    </row>
    <row r="64" spans="1:7" ht="11.05" customHeight="1">
      <c r="A64" s="17"/>
      <c r="F64" s="8"/>
    </row>
    <row r="67" spans="1:6" ht="11.05" customHeight="1">
      <c r="D67" s="3"/>
    </row>
    <row r="68" spans="1:6" ht="11.05" customHeight="1">
      <c r="D68" s="3"/>
    </row>
    <row r="69" spans="1:6" ht="11.05" customHeight="1">
      <c r="D69" s="7"/>
    </row>
    <row r="70" spans="1:6" ht="11.05" customHeight="1">
      <c r="D70" s="3"/>
      <c r="F70" s="4"/>
    </row>
    <row r="71" spans="1:6" ht="11.05" customHeight="1">
      <c r="A71" s="17"/>
      <c r="B71" s="7"/>
      <c r="E71" s="7"/>
      <c r="F71" s="8"/>
    </row>
    <row r="72" spans="1:6" ht="11.05" customHeight="1">
      <c r="A72" s="8"/>
      <c r="B72" s="25"/>
      <c r="E72" s="7"/>
      <c r="F72" s="8"/>
    </row>
    <row r="73" spans="1:6" ht="11.05" customHeight="1">
      <c r="A73" s="7"/>
      <c r="B73" s="7"/>
      <c r="E73" s="7"/>
      <c r="F73" s="8"/>
    </row>
    <row r="74" spans="1:6" ht="11.05" customHeight="1">
      <c r="B74" s="7"/>
      <c r="E74" s="7"/>
      <c r="F74" s="8"/>
    </row>
    <row r="75" spans="1:6" ht="11.05" customHeight="1">
      <c r="E75" s="3"/>
      <c r="F75" s="3"/>
    </row>
  </sheetData>
  <sheetProtection algorithmName="SHA-512" hashValue="c4HGV1uaX3sRxP2+nQWReULYeeLwn4kxs4iB1K10BZCiY+bYMTwqbwavgNsN6/5s/E3eN4wSkTBMH5ghwGkAmw==" saltValue="TR4AZCIZkmXSxLc2b5WDrw==" spinCount="100000" sheet="1" selectLockedCells="1"/>
  <mergeCells count="1">
    <mergeCell ref="A51:B51"/>
  </mergeCells>
  <phoneticPr fontId="3"/>
  <pageMargins left="0.25" right="0.25" top="0.5" bottom="0" header="0" footer="0"/>
  <pageSetup scale="98" orientation="portrait" horizontalDpi="4294967293" verticalDpi="4294967293" r:id="rId1"/>
  <headerFooter alignWithMargins="0">
    <oddHeader>&amp;C&amp;"Tempus Sans ITC,Bold"&amp;16Pyramid Catering &amp;&amp; Events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270D4E9-84B3-4103-8600-833B5AC999B1}">
          <x14:formula1>
            <xm:f>'Menu Price'!$A$2:$A$9</xm:f>
          </x14:formula1>
          <xm:sqref>B10:B12</xm:sqref>
        </x14:dataValidation>
        <x14:dataValidation type="list" allowBlank="1" showInputMessage="1" showErrorMessage="1" xr:uid="{3646BE31-8DDD-4C47-B829-EF07D664428D}">
          <x14:formula1>
            <xm:f>'Menu Price'!$A$22:$A$29</xm:f>
          </x14:formula1>
          <xm:sqref>B18:B20</xm:sqref>
        </x14:dataValidation>
        <x14:dataValidation type="list" allowBlank="1" showInputMessage="1" showErrorMessage="1" xr:uid="{8AF6FE2F-B60B-4EB3-B664-31F134F925BC}">
          <x14:formula1>
            <xm:f>'Menu Price'!$A$32:$A$39</xm:f>
          </x14:formula1>
          <xm:sqref>B22:B24</xm:sqref>
        </x14:dataValidation>
        <x14:dataValidation type="list" allowBlank="1" showInputMessage="1" showErrorMessage="1" xr:uid="{BE525348-DE59-4BCA-914E-0268F734D9C6}">
          <x14:formula1>
            <xm:f>'Menu Price'!$A$42:$A$49</xm:f>
          </x14:formula1>
          <xm:sqref>B26:B28</xm:sqref>
        </x14:dataValidation>
        <x14:dataValidation type="list" allowBlank="1" showInputMessage="1" showErrorMessage="1" xr:uid="{66575F5B-FB3E-4F64-BE23-67B4A9EA67EA}">
          <x14:formula1>
            <xm:f>'Menu Price'!$A$52:$A$59</xm:f>
          </x14:formula1>
          <xm:sqref>B30:B32</xm:sqref>
        </x14:dataValidation>
        <x14:dataValidation type="list" allowBlank="1" showInputMessage="1" showErrorMessage="1" xr:uid="{C274160E-BE79-4421-894F-B90DAD2CA038}">
          <x14:formula1>
            <xm:f>'Menu Price'!$A$12:$A$19</xm:f>
          </x14:formula1>
          <xm:sqref>B14:B16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8A81-24FC-4466-ACBA-C697F0A7993A}">
  <dimension ref="A1:F65"/>
  <sheetViews>
    <sheetView topLeftCell="A33" workbookViewId="0">
      <selection activeCell="B60" sqref="B60"/>
    </sheetView>
  </sheetViews>
  <sheetFormatPr defaultRowHeight="11.75"/>
  <cols>
    <col min="1" max="1" width="28.7109375" customWidth="1"/>
    <col min="5" max="5" width="10.85546875" customWidth="1"/>
    <col min="6" max="6" width="25.7109375" customWidth="1"/>
  </cols>
  <sheetData>
    <row r="1" spans="1:6">
      <c r="A1" s="17" t="s">
        <v>29</v>
      </c>
      <c r="B1" s="4"/>
    </row>
    <row r="2" spans="1:6">
      <c r="A2" s="8" t="s">
        <v>35</v>
      </c>
      <c r="B2" s="21">
        <v>0</v>
      </c>
    </row>
    <row r="3" spans="1:6">
      <c r="A3" s="17" t="s">
        <v>58</v>
      </c>
      <c r="B3" s="21">
        <v>14</v>
      </c>
    </row>
    <row r="4" spans="1:6">
      <c r="A4" s="17" t="s">
        <v>59</v>
      </c>
      <c r="B4" s="21">
        <f>B3+3.5</f>
        <v>17.5</v>
      </c>
    </row>
    <row r="5" spans="1:6">
      <c r="A5" s="17" t="s">
        <v>87</v>
      </c>
      <c r="B5" s="21">
        <v>56</v>
      </c>
      <c r="E5" t="s">
        <v>36</v>
      </c>
      <c r="F5" t="s">
        <v>37</v>
      </c>
    </row>
    <row r="6" spans="1:6">
      <c r="A6" s="17" t="s">
        <v>77</v>
      </c>
      <c r="B6" s="21">
        <v>13</v>
      </c>
      <c r="E6" t="s">
        <v>38</v>
      </c>
      <c r="F6" s="44" t="s">
        <v>81</v>
      </c>
    </row>
    <row r="7" spans="1:6">
      <c r="A7" s="17" t="s">
        <v>78</v>
      </c>
      <c r="B7" s="21">
        <f>B6+3.5</f>
        <v>16.5</v>
      </c>
      <c r="E7" t="s">
        <v>39</v>
      </c>
      <c r="F7" s="45" t="s">
        <v>82</v>
      </c>
    </row>
    <row r="8" spans="1:6">
      <c r="A8" s="17" t="s">
        <v>79</v>
      </c>
      <c r="B8" s="21">
        <f>B6*4</f>
        <v>52</v>
      </c>
      <c r="E8" t="s">
        <v>40</v>
      </c>
      <c r="F8" s="45" t="s">
        <v>83</v>
      </c>
    </row>
    <row r="9" spans="1:6">
      <c r="A9" s="17" t="s">
        <v>76</v>
      </c>
      <c r="B9" s="21">
        <v>14</v>
      </c>
      <c r="E9" t="s">
        <v>41</v>
      </c>
      <c r="F9" s="45" t="s">
        <v>84</v>
      </c>
    </row>
    <row r="10" spans="1:6">
      <c r="A10" s="4"/>
      <c r="B10" s="4"/>
      <c r="E10" t="s">
        <v>42</v>
      </c>
      <c r="F10" s="45" t="s">
        <v>85</v>
      </c>
    </row>
    <row r="11" spans="1:6">
      <c r="A11" s="34" t="s">
        <v>30</v>
      </c>
      <c r="B11" s="4"/>
      <c r="E11" t="s">
        <v>43</v>
      </c>
      <c r="F11" s="45" t="s">
        <v>86</v>
      </c>
    </row>
    <row r="12" spans="1:6">
      <c r="A12" s="8" t="s">
        <v>35</v>
      </c>
      <c r="B12" s="21">
        <v>0</v>
      </c>
    </row>
    <row r="13" spans="1:6">
      <c r="A13" s="32" t="s">
        <v>88</v>
      </c>
      <c r="B13" s="21">
        <v>12.5</v>
      </c>
    </row>
    <row r="14" spans="1:6">
      <c r="A14" s="32" t="s">
        <v>89</v>
      </c>
      <c r="B14" s="21">
        <f>B13+3.5</f>
        <v>16</v>
      </c>
    </row>
    <row r="15" spans="1:6">
      <c r="A15" s="33" t="s">
        <v>90</v>
      </c>
      <c r="B15" s="21">
        <f>B13*4</f>
        <v>50</v>
      </c>
    </row>
    <row r="16" spans="1:6">
      <c r="A16" s="32" t="s">
        <v>77</v>
      </c>
      <c r="B16" s="21">
        <v>12.5</v>
      </c>
    </row>
    <row r="17" spans="1:2">
      <c r="A17" s="32" t="s">
        <v>78</v>
      </c>
      <c r="B17" s="21">
        <f>B16+3.5</f>
        <v>16</v>
      </c>
    </row>
    <row r="18" spans="1:2">
      <c r="A18" s="32" t="s">
        <v>80</v>
      </c>
      <c r="B18" s="21">
        <f>B16*4</f>
        <v>50</v>
      </c>
    </row>
    <row r="19" spans="1:2">
      <c r="A19" s="17" t="s">
        <v>76</v>
      </c>
      <c r="B19" s="21">
        <v>14</v>
      </c>
    </row>
    <row r="21" spans="1:2">
      <c r="A21" s="34" t="s">
        <v>31</v>
      </c>
    </row>
    <row r="22" spans="1:2">
      <c r="A22" s="8" t="s">
        <v>35</v>
      </c>
      <c r="B22" s="21">
        <v>0</v>
      </c>
    </row>
    <row r="23" spans="1:2">
      <c r="A23" s="32" t="s">
        <v>91</v>
      </c>
      <c r="B23" s="21">
        <v>13</v>
      </c>
    </row>
    <row r="24" spans="1:2">
      <c r="A24" s="32" t="s">
        <v>92</v>
      </c>
      <c r="B24" s="21">
        <f>B23+3.5</f>
        <v>16.5</v>
      </c>
    </row>
    <row r="25" spans="1:2">
      <c r="A25" s="32" t="s">
        <v>93</v>
      </c>
      <c r="B25" s="21">
        <f>B23*4</f>
        <v>52</v>
      </c>
    </row>
    <row r="26" spans="1:2">
      <c r="A26" s="32" t="s">
        <v>77</v>
      </c>
      <c r="B26" s="21">
        <v>13</v>
      </c>
    </row>
    <row r="27" spans="1:2">
      <c r="A27" s="32" t="s">
        <v>78</v>
      </c>
      <c r="B27" s="21">
        <f>B26+3.5</f>
        <v>16.5</v>
      </c>
    </row>
    <row r="28" spans="1:2">
      <c r="A28" s="32" t="s">
        <v>80</v>
      </c>
      <c r="B28" s="21">
        <f>B26*4</f>
        <v>52</v>
      </c>
    </row>
    <row r="29" spans="1:2">
      <c r="A29" s="17" t="s">
        <v>76</v>
      </c>
      <c r="B29" s="21">
        <v>14</v>
      </c>
    </row>
    <row r="31" spans="1:2">
      <c r="A31" s="34" t="s">
        <v>32</v>
      </c>
    </row>
    <row r="32" spans="1:2">
      <c r="A32" s="8" t="s">
        <v>35</v>
      </c>
      <c r="B32" s="21">
        <v>0</v>
      </c>
    </row>
    <row r="33" spans="1:2">
      <c r="A33" s="32" t="s">
        <v>94</v>
      </c>
      <c r="B33" s="21">
        <v>13</v>
      </c>
    </row>
    <row r="34" spans="1:2">
      <c r="A34" s="32" t="s">
        <v>95</v>
      </c>
      <c r="B34" s="21">
        <f>B33+3.5</f>
        <v>16.5</v>
      </c>
    </row>
    <row r="35" spans="1:2">
      <c r="A35" s="32" t="s">
        <v>96</v>
      </c>
      <c r="B35" s="21">
        <f>B33*4</f>
        <v>52</v>
      </c>
    </row>
    <row r="36" spans="1:2">
      <c r="A36" s="32" t="s">
        <v>77</v>
      </c>
      <c r="B36" s="21">
        <v>13</v>
      </c>
    </row>
    <row r="37" spans="1:2">
      <c r="A37" s="32" t="s">
        <v>78</v>
      </c>
      <c r="B37" s="21">
        <f>B36+3.5</f>
        <v>16.5</v>
      </c>
    </row>
    <row r="38" spans="1:2">
      <c r="A38" s="32" t="s">
        <v>80</v>
      </c>
      <c r="B38" s="21">
        <f>B36*4</f>
        <v>52</v>
      </c>
    </row>
    <row r="39" spans="1:2">
      <c r="A39" s="17" t="s">
        <v>76</v>
      </c>
      <c r="B39" s="21">
        <v>14</v>
      </c>
    </row>
    <row r="41" spans="1:2">
      <c r="A41" s="34" t="s">
        <v>33</v>
      </c>
    </row>
    <row r="42" spans="1:2">
      <c r="A42" s="8" t="s">
        <v>35</v>
      </c>
      <c r="B42" s="21">
        <v>0</v>
      </c>
    </row>
    <row r="43" spans="1:2">
      <c r="A43" s="32" t="s">
        <v>97</v>
      </c>
      <c r="B43" s="21">
        <v>12.5</v>
      </c>
    </row>
    <row r="44" spans="1:2">
      <c r="A44" s="32" t="s">
        <v>98</v>
      </c>
      <c r="B44" s="21">
        <f>B43+3.5</f>
        <v>16</v>
      </c>
    </row>
    <row r="45" spans="1:2">
      <c r="A45" s="32" t="s">
        <v>99</v>
      </c>
      <c r="B45" s="21">
        <f>B43*4</f>
        <v>50</v>
      </c>
    </row>
    <row r="46" spans="1:2">
      <c r="A46" s="32" t="s">
        <v>77</v>
      </c>
      <c r="B46" s="21">
        <v>12.5</v>
      </c>
    </row>
    <row r="47" spans="1:2">
      <c r="A47" s="32" t="s">
        <v>78</v>
      </c>
      <c r="B47" s="21">
        <f>B46+3.5</f>
        <v>16</v>
      </c>
    </row>
    <row r="48" spans="1:2">
      <c r="A48" s="32" t="s">
        <v>80</v>
      </c>
      <c r="B48" s="21">
        <f>B46*4</f>
        <v>50</v>
      </c>
    </row>
    <row r="49" spans="1:2">
      <c r="A49" s="17" t="s">
        <v>76</v>
      </c>
      <c r="B49" s="21">
        <v>14</v>
      </c>
    </row>
    <row r="51" spans="1:2">
      <c r="A51" s="34" t="s">
        <v>34</v>
      </c>
    </row>
    <row r="52" spans="1:2">
      <c r="A52" s="8" t="s">
        <v>35</v>
      </c>
      <c r="B52" s="21">
        <v>0</v>
      </c>
    </row>
    <row r="53" spans="1:2">
      <c r="A53" s="32" t="s">
        <v>100</v>
      </c>
      <c r="B53" s="21">
        <v>13</v>
      </c>
    </row>
    <row r="54" spans="1:2">
      <c r="A54" s="32" t="s">
        <v>101</v>
      </c>
      <c r="B54" s="21">
        <f>B53+3.5</f>
        <v>16.5</v>
      </c>
    </row>
    <row r="55" spans="1:2">
      <c r="A55" s="32" t="s">
        <v>102</v>
      </c>
      <c r="B55" s="21">
        <f>B53*4</f>
        <v>52</v>
      </c>
    </row>
    <row r="56" spans="1:2">
      <c r="A56" s="32" t="s">
        <v>77</v>
      </c>
      <c r="B56" s="21">
        <v>13</v>
      </c>
    </row>
    <row r="57" spans="1:2">
      <c r="A57" s="32" t="s">
        <v>78</v>
      </c>
      <c r="B57" s="21">
        <f>B56+3.5</f>
        <v>16.5</v>
      </c>
    </row>
    <row r="58" spans="1:2">
      <c r="A58" s="32" t="s">
        <v>80</v>
      </c>
      <c r="B58" s="21">
        <f>B56*4</f>
        <v>52</v>
      </c>
    </row>
    <row r="59" spans="1:2">
      <c r="A59" s="17" t="s">
        <v>76</v>
      </c>
      <c r="B59" s="21">
        <v>14</v>
      </c>
    </row>
    <row r="62" spans="1:2">
      <c r="B62" s="21"/>
    </row>
    <row r="63" spans="1:2">
      <c r="B63" s="21"/>
    </row>
    <row r="64" spans="1:2">
      <c r="B64" s="21"/>
    </row>
    <row r="65" spans="2:2">
      <c r="B65" s="21"/>
    </row>
  </sheetData>
  <phoneticPr fontId="3" type="noConversion"/>
  <pageMargins left="0.7" right="0.7" top="0.75" bottom="0.75" header="0.3" footer="0.3"/>
  <pageSetup orientation="portrait" horizontalDpi="4294967295" verticalDpi="4294967295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1B957F371DB4ABE0B52E60FFC7809" ma:contentTypeVersion="12" ma:contentTypeDescription="Create a new document." ma:contentTypeScope="" ma:versionID="6a9ac68b2bfd120ee619684db229454b">
  <xsd:schema xmlns:xsd="http://www.w3.org/2001/XMLSchema" xmlns:xs="http://www.w3.org/2001/XMLSchema" xmlns:p="http://schemas.microsoft.com/office/2006/metadata/properties" xmlns:ns2="9181a9a4-e462-44ab-9702-2697f2722d86" xmlns:ns3="3eb2af33-ce72-4448-a78b-4750bbf2654a" targetNamespace="http://schemas.microsoft.com/office/2006/metadata/properties" ma:root="true" ma:fieldsID="2fae4a55ec89292ef6bb87b4574e25f5" ns2:_="" ns3:_="">
    <xsd:import namespace="9181a9a4-e462-44ab-9702-2697f2722d86"/>
    <xsd:import namespace="3eb2af33-ce72-4448-a78b-4750bbf265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1a9a4-e462-44ab-9702-2697f2722d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af33-ce72-4448-a78b-4750bbf26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8B04C3-02A8-4E0C-838C-D2A3C0FA0F81}">
  <ds:schemaRefs>
    <ds:schemaRef ds:uri="3eb2af33-ce72-4448-a78b-4750bbf2654a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1a9a4-e462-44ab-9702-2697f2722d8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146B4C-E881-4A43-BE49-6BC6AA626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1a9a4-e462-44ab-9702-2697f2722d86"/>
    <ds:schemaRef ds:uri="3eb2af33-ce72-4448-a78b-4750bbf26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16E37-F9BE-4391-BBED-6469672986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OL Ordering</vt:lpstr>
      <vt:lpstr>Menu Price</vt:lpstr>
      <vt:lpstr>'OL Ordering'!Print_Area</vt:lpstr>
    </vt:vector>
  </TitlesOfParts>
  <Company>Pyramid Catering &amp; Events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Jablonsky</dc:creator>
  <cp:lastModifiedBy>Michael Sebastian</cp:lastModifiedBy>
  <cp:lastPrinted>2020-04-18T03:41:40Z</cp:lastPrinted>
  <dcterms:created xsi:type="dcterms:W3CDTF">1999-05-07T00:22:20Z</dcterms:created>
  <dcterms:modified xsi:type="dcterms:W3CDTF">2020-07-03T20:56:33Z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0x0101007CB1B957F371DB4ABE0B52E60FFC7809</vt:lpwstr>
  </property>
</Properties>
</file>